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BS\FiBu\SP\FM - Grundlagen\Vorträge\Bay. Grundsteuergesetz\"/>
    </mc:Choice>
  </mc:AlternateContent>
  <xr:revisionPtr revIDLastSave="0" documentId="13_ncr:1_{88AE7218-4A86-44C2-9320-BA23A0EFDC8A}" xr6:coauthVersionLast="47" xr6:coauthVersionMax="47" xr10:uidLastSave="{00000000-0000-0000-0000-000000000000}"/>
  <bookViews>
    <workbookView xWindow="0" yWindow="1650" windowWidth="30060" windowHeight="16350" xr2:uid="{4117E030-0DFA-4E66-81EB-02F655C448BE}"/>
  </bookViews>
  <sheets>
    <sheet name="BayGrStG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F8" i="1" l="1"/>
  <c r="F7" i="1"/>
  <c r="E31" i="1"/>
  <c r="E30" i="1"/>
  <c r="F10" i="1"/>
  <c r="F9" i="1"/>
  <c r="F30" i="1" l="1"/>
  <c r="F31" i="1" s="1"/>
  <c r="F32" i="1" s="1"/>
  <c r="F38" i="1" s="1"/>
  <c r="D19" i="1"/>
  <c r="F19" i="1" s="1"/>
  <c r="F12" i="1"/>
  <c r="F35" i="1" s="1"/>
  <c r="F37" i="1" s="1"/>
  <c r="D21" i="1"/>
  <c r="F21" i="1" s="1"/>
  <c r="D20" i="1"/>
  <c r="F20" i="1" s="1"/>
  <c r="F23" i="1" l="1"/>
  <c r="C37" i="1" s="1"/>
  <c r="C39" i="1" s="1"/>
  <c r="F39" i="1"/>
  <c r="E41" i="1" l="1"/>
  <c r="E43" i="1" s="1"/>
</calcChain>
</file>

<file path=xl/sharedStrings.xml><?xml version="1.0" encoding="utf-8"?>
<sst xmlns="http://schemas.openxmlformats.org/spreadsheetml/2006/main" count="45" uniqueCount="44">
  <si>
    <t>* Äquivalenzzahl gem. Art.3 II</t>
  </si>
  <si>
    <t>= Äquivalenzbetrag Gebäude</t>
  </si>
  <si>
    <t>Grundsteuermessbetrag gesamt</t>
  </si>
  <si>
    <t>* Hebesatz</t>
  </si>
  <si>
    <t>= Grundsteuer</t>
  </si>
  <si>
    <t>Freibetrag</t>
  </si>
  <si>
    <t>Berechnungsblatt zur Grundsteuerreform in Bayern ab 2025</t>
  </si>
  <si>
    <t>Immobilie</t>
  </si>
  <si>
    <t>3-Familienhaus in Musterstadt, Musterstraße 4</t>
  </si>
  <si>
    <t>Ausgangsbetrag gem. Art. 4 Abs. 1 S. 2 BayGrStG</t>
  </si>
  <si>
    <t>keine Ermäßigung L+F gem. Art. 4 Abs. 2</t>
  </si>
  <si>
    <t>Keine Ermäßigung Baudenkmal, Art. 4 Abs. 3</t>
  </si>
  <si>
    <t>Ermäßigung</t>
  </si>
  <si>
    <t>Keine Ermäßigung soz. Wohnungsbau, Art. 4 Abs. 4</t>
  </si>
  <si>
    <t>Wir übernehmen keine Haftung für diese Berechnung und leisten keinen Support. Rundungsdifferenzen</t>
  </si>
  <si>
    <t>zur gesetzlichen Berechnung sind möglich. Sonderfälle, z.B. nur teilweise L+F, werden nicht berücksichtigt.</t>
  </si>
  <si>
    <t>Gebäude mindestens zu 90% zu Wohnzwecken genutzt</t>
  </si>
  <si>
    <t>Gesamtfläche des Grund und Bodens</t>
  </si>
  <si>
    <t>10-fache Wohnfläche übersteigender Teil (bis 10.000 m²)</t>
  </si>
  <si>
    <t>Wohnfläche Gebäude</t>
  </si>
  <si>
    <t>Zur Wohnnutzung gehörenden Garagen</t>
  </si>
  <si>
    <t>Nutzfläche incl. zugehöriger Gar./Nebengeb.</t>
  </si>
  <si>
    <t>Zur Wohnnutzung gehörende Nebengebäude</t>
  </si>
  <si>
    <t>Zehnfache Wohnfläche (max. Gesamtfläche G+B)</t>
  </si>
  <si>
    <t>10.000 m² übersteigender Teil / Rest bei 10 * Wfl. &gt; 10.000</t>
  </si>
  <si>
    <t>Bodenfläche zu mind. 90% weder bebaut noch befestigt</t>
  </si>
  <si>
    <t>anzurechnende 
Fläche</t>
  </si>
  <si>
    <t>Gesamt-
fläche</t>
  </si>
  <si>
    <t>Flächen</t>
  </si>
  <si>
    <t>Anteiliger Äquivalenzbetrag</t>
  </si>
  <si>
    <t>resultierende Messzahl</t>
  </si>
  <si>
    <r>
      <t xml:space="preserve">maßgebliche Grundsteuermesszahl Gebäude </t>
    </r>
    <r>
      <rPr>
        <b/>
        <sz val="11"/>
        <color rgb="FFFF0000"/>
        <rFont val="Arial"/>
        <family val="2"/>
        <scheme val="minor"/>
      </rPr>
      <t>(C)</t>
    </r>
  </si>
  <si>
    <r>
      <t>Äquivalenzbetrag des Grund und Bodens</t>
    </r>
    <r>
      <rPr>
        <b/>
        <sz val="11"/>
        <color rgb="FFFF0000"/>
        <rFont val="Arial"/>
        <family val="2"/>
        <scheme val="minor"/>
      </rPr>
      <t xml:space="preserve"> (B)</t>
    </r>
  </si>
  <si>
    <r>
      <t xml:space="preserve">Maßgebliche Gebäudefläche gesamt </t>
    </r>
    <r>
      <rPr>
        <b/>
        <sz val="11"/>
        <color rgb="FFFF0000"/>
        <rFont val="Arial"/>
        <family val="2"/>
        <scheme val="minor"/>
      </rPr>
      <t>(A)</t>
    </r>
  </si>
  <si>
    <r>
      <t>Wohn-/Nutzflächen gesamt</t>
    </r>
    <r>
      <rPr>
        <sz val="10"/>
        <color rgb="FFFF0000"/>
        <rFont val="Arial"/>
        <family val="2"/>
        <scheme val="minor"/>
      </rPr>
      <t xml:space="preserve"> (A)</t>
    </r>
  </si>
  <si>
    <r>
      <t xml:space="preserve">Äquivalenzbetrag G&amp;B </t>
    </r>
    <r>
      <rPr>
        <sz val="10"/>
        <color rgb="FFFF0000"/>
        <rFont val="Arial"/>
        <family val="2"/>
        <scheme val="minor"/>
      </rPr>
      <t>(B)</t>
    </r>
  </si>
  <si>
    <t>= GrSt-Messbetrag G&amp;B</t>
  </si>
  <si>
    <t>= GrSt-Messbetrag Geb.</t>
  </si>
  <si>
    <t>1. Flächenberechnung</t>
  </si>
  <si>
    <t>2. Äquivalenzzahl Grund und Boden gem. Art 3 Abs. 1 BayGrStG</t>
  </si>
  <si>
    <t>3. Grundsteuermesszahl Gebäude</t>
  </si>
  <si>
    <t>4. Grundsteuerberechnung</t>
  </si>
  <si>
    <r>
      <t xml:space="preserve">* GrSt-Messzahl Gebäude </t>
    </r>
    <r>
      <rPr>
        <sz val="10"/>
        <color rgb="FFFF0000"/>
        <rFont val="Arial"/>
        <family val="2"/>
        <scheme val="minor"/>
      </rPr>
      <t>(C)</t>
    </r>
  </si>
  <si>
    <t>* GrSt-Messzahl G&amp;B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</si>
</sst>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m²&quot;"/>
    <numFmt numFmtId="165" formatCode="#,##0.00\ &quot;€/m²&quot;"/>
    <numFmt numFmtId="166" formatCode="#,##0.00\ &quot;€&quot;"/>
  </numFmts>
  <fonts count="15" x14ac:knownFonts="1"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5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rgb="FFFF0000"/>
      <name val="Arial"/>
      <family val="2"/>
      <scheme val="minor"/>
    </font>
    <font>
      <sz val="14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164" fontId="2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44" fontId="2" fillId="2" borderId="6" xfId="1" applyFont="1" applyFill="1" applyBorder="1"/>
    <xf numFmtId="164" fontId="2" fillId="2" borderId="6" xfId="0" applyNumberFormat="1" applyFont="1" applyFill="1" applyBorder="1"/>
    <xf numFmtId="0" fontId="2" fillId="2" borderId="5" xfId="0" quotePrefix="1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2" fillId="2" borderId="11" xfId="0" applyFont="1" applyFill="1" applyBorder="1"/>
    <xf numFmtId="164" fontId="2" fillId="2" borderId="0" xfId="0" applyNumberFormat="1" applyFont="1" applyFill="1" applyBorder="1" applyProtection="1"/>
    <xf numFmtId="0" fontId="2" fillId="2" borderId="12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/>
    <xf numFmtId="164" fontId="2" fillId="2" borderId="21" xfId="0" applyNumberFormat="1" applyFont="1" applyFill="1" applyBorder="1"/>
    <xf numFmtId="164" fontId="2" fillId="5" borderId="17" xfId="0" applyNumberFormat="1" applyFont="1" applyFill="1" applyBorder="1" applyAlignment="1" applyProtection="1">
      <alignment horizontal="center" vertical="center"/>
      <protection locked="0"/>
    </xf>
    <xf numFmtId="164" fontId="2" fillId="5" borderId="20" xfId="0" applyNumberFormat="1" applyFont="1" applyFill="1" applyBorder="1" applyAlignment="1" applyProtection="1">
      <alignment horizontal="center" vertical="center"/>
      <protection locked="0"/>
    </xf>
    <xf numFmtId="164" fontId="2" fillId="5" borderId="23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center" vertical="center"/>
    </xf>
    <xf numFmtId="164" fontId="2" fillId="2" borderId="19" xfId="0" applyNumberFormat="1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vertical="center"/>
    </xf>
    <xf numFmtId="164" fontId="2" fillId="2" borderId="25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4" fontId="6" fillId="7" borderId="1" xfId="0" applyNumberFormat="1" applyFont="1" applyFill="1" applyBorder="1" applyAlignment="1" applyProtection="1">
      <alignment vertical="center"/>
    </xf>
    <xf numFmtId="164" fontId="6" fillId="7" borderId="1" xfId="0" applyNumberFormat="1" applyFont="1" applyFill="1" applyBorder="1" applyAlignment="1">
      <alignment vertical="center"/>
    </xf>
    <xf numFmtId="164" fontId="6" fillId="7" borderId="8" xfId="0" applyNumberFormat="1" applyFont="1" applyFill="1" applyBorder="1" applyAlignment="1">
      <alignment vertical="center"/>
    </xf>
    <xf numFmtId="0" fontId="2" fillId="8" borderId="26" xfId="0" applyFont="1" applyFill="1" applyBorder="1"/>
    <xf numFmtId="0" fontId="2" fillId="8" borderId="16" xfId="0" applyFont="1" applyFill="1" applyBorder="1"/>
    <xf numFmtId="0" fontId="2" fillId="8" borderId="27" xfId="0" applyFont="1" applyFill="1" applyBorder="1"/>
    <xf numFmtId="166" fontId="6" fillId="7" borderId="8" xfId="1" applyNumberFormat="1" applyFont="1" applyFill="1" applyBorder="1" applyAlignment="1">
      <alignment vertical="center"/>
    </xf>
    <xf numFmtId="166" fontId="2" fillId="2" borderId="22" xfId="0" applyNumberFormat="1" applyFont="1" applyFill="1" applyBorder="1"/>
    <xf numFmtId="0" fontId="2" fillId="2" borderId="23" xfId="0" applyFont="1" applyFill="1" applyBorder="1"/>
    <xf numFmtId="164" fontId="2" fillId="2" borderId="24" xfId="0" applyNumberFormat="1" applyFont="1" applyFill="1" applyBorder="1"/>
    <xf numFmtId="166" fontId="2" fillId="2" borderId="25" xfId="0" applyNumberFormat="1" applyFont="1" applyFill="1" applyBorder="1"/>
    <xf numFmtId="0" fontId="2" fillId="2" borderId="28" xfId="0" applyFont="1" applyFill="1" applyBorder="1"/>
    <xf numFmtId="10" fontId="2" fillId="5" borderId="17" xfId="2" applyNumberFormat="1" applyFont="1" applyFill="1" applyBorder="1" applyProtection="1">
      <protection locked="0"/>
    </xf>
    <xf numFmtId="9" fontId="2" fillId="2" borderId="21" xfId="2" applyFont="1" applyFill="1" applyBorder="1" applyAlignment="1">
      <alignment horizontal="center"/>
    </xf>
    <xf numFmtId="10" fontId="2" fillId="2" borderId="22" xfId="2" applyNumberFormat="1" applyFont="1" applyFill="1" applyBorder="1"/>
    <xf numFmtId="9" fontId="2" fillId="2" borderId="24" xfId="2" applyFont="1" applyFill="1" applyBorder="1" applyAlignment="1">
      <alignment horizontal="center"/>
    </xf>
    <xf numFmtId="10" fontId="2" fillId="2" borderId="25" xfId="2" applyNumberFormat="1" applyFont="1" applyFill="1" applyBorder="1"/>
    <xf numFmtId="9" fontId="2" fillId="2" borderId="29" xfId="0" applyNumberFormat="1" applyFont="1" applyFill="1" applyBorder="1"/>
    <xf numFmtId="44" fontId="2" fillId="2" borderId="28" xfId="1" applyFont="1" applyFill="1" applyBorder="1"/>
    <xf numFmtId="0" fontId="2" fillId="2" borderId="30" xfId="0" applyFont="1" applyFill="1" applyBorder="1"/>
    <xf numFmtId="9" fontId="6" fillId="7" borderId="8" xfId="2" applyFont="1" applyFill="1" applyBorder="1" applyAlignment="1">
      <alignment vertical="center"/>
    </xf>
    <xf numFmtId="0" fontId="6" fillId="4" borderId="7" xfId="0" quotePrefix="1" applyFont="1" applyFill="1" applyBorder="1"/>
    <xf numFmtId="0" fontId="6" fillId="4" borderId="1" xfId="0" applyFont="1" applyFill="1" applyBorder="1"/>
    <xf numFmtId="9" fontId="2" fillId="5" borderId="0" xfId="0" applyNumberFormat="1" applyFont="1" applyFill="1" applyBorder="1" applyAlignment="1" applyProtection="1">
      <alignment horizontal="center"/>
      <protection locked="0"/>
    </xf>
    <xf numFmtId="7" fontId="2" fillId="2" borderId="0" xfId="0" applyNumberFormat="1" applyFont="1" applyFill="1" applyBorder="1" applyAlignment="1">
      <alignment horizontal="center"/>
    </xf>
    <xf numFmtId="0" fontId="14" fillId="4" borderId="5" xfId="0" applyFont="1" applyFill="1" applyBorder="1"/>
    <xf numFmtId="0" fontId="8" fillId="4" borderId="0" xfId="0" applyFont="1" applyFill="1" applyBorder="1"/>
    <xf numFmtId="7" fontId="8" fillId="4" borderId="0" xfId="0" applyNumberFormat="1" applyFont="1" applyFill="1" applyBorder="1" applyAlignment="1">
      <alignment horizontal="center"/>
    </xf>
    <xf numFmtId="0" fontId="14" fillId="4" borderId="6" xfId="0" applyFont="1" applyFill="1" applyBorder="1"/>
    <xf numFmtId="0" fontId="2" fillId="2" borderId="31" xfId="0" applyFont="1" applyFill="1" applyBorder="1"/>
    <xf numFmtId="0" fontId="2" fillId="2" borderId="31" xfId="0" quotePrefix="1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7" fontId="2" fillId="2" borderId="33" xfId="0" applyNumberFormat="1" applyFont="1" applyFill="1" applyBorder="1" applyAlignment="1">
      <alignment horizontal="center"/>
    </xf>
    <xf numFmtId="9" fontId="2" fillId="2" borderId="3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7" fontId="2" fillId="2" borderId="6" xfId="0" applyNumberFormat="1" applyFont="1" applyFill="1" applyBorder="1" applyAlignment="1">
      <alignment horizontal="center"/>
    </xf>
    <xf numFmtId="7" fontId="6" fillId="4" borderId="35" xfId="0" applyNumberFormat="1" applyFont="1" applyFill="1" applyBorder="1" applyAlignment="1">
      <alignment horizontal="center"/>
    </xf>
    <xf numFmtId="7" fontId="6" fillId="4" borderId="8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0" fontId="8" fillId="4" borderId="0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6" fillId="4" borderId="32" xfId="0" quotePrefix="1" applyFont="1" applyFill="1" applyBorder="1" applyAlignment="1">
      <alignment horizontal="left"/>
    </xf>
    <xf numFmtId="0" fontId="6" fillId="4" borderId="36" xfId="0" quotePrefix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192-2C22-4F97-8350-4690D61263D0}">
  <sheetPr codeName="Tabelle1"/>
  <dimension ref="A1:F46"/>
  <sheetViews>
    <sheetView tabSelected="1" showWhiteSpace="0" view="pageLayout" zoomScale="115" zoomScaleNormal="100" zoomScalePageLayoutView="115" workbookViewId="0">
      <selection activeCell="B3" sqref="B3:F3"/>
    </sheetView>
  </sheetViews>
  <sheetFormatPr baseColWidth="10" defaultColWidth="11.25" defaultRowHeight="12.75" x14ac:dyDescent="0.2"/>
  <cols>
    <col min="1" max="2" width="11.25" style="1"/>
    <col min="3" max="3" width="18.75" style="1" customWidth="1"/>
    <col min="4" max="4" width="9.875" style="1" customWidth="1"/>
    <col min="5" max="5" width="12.125" style="1" customWidth="1"/>
    <col min="6" max="6" width="17.375" style="1" customWidth="1"/>
    <col min="7" max="16384" width="11.25" style="1"/>
  </cols>
  <sheetData>
    <row r="1" spans="1:6" ht="29.25" customHeight="1" x14ac:dyDescent="0.2">
      <c r="A1" s="96" t="s">
        <v>6</v>
      </c>
      <c r="B1" s="97"/>
      <c r="C1" s="97"/>
      <c r="D1" s="97"/>
      <c r="E1" s="97"/>
      <c r="F1" s="98"/>
    </row>
    <row r="2" spans="1:6" ht="6" customHeight="1" x14ac:dyDescent="0.2">
      <c r="A2" s="36"/>
      <c r="B2" s="37"/>
      <c r="C2" s="37"/>
      <c r="D2" s="37"/>
      <c r="E2" s="37"/>
      <c r="F2" s="38"/>
    </row>
    <row r="3" spans="1:6" ht="27" customHeight="1" x14ac:dyDescent="0.2">
      <c r="A3" s="74" t="s">
        <v>7</v>
      </c>
      <c r="B3" s="99" t="s">
        <v>8</v>
      </c>
      <c r="C3" s="99"/>
      <c r="D3" s="99"/>
      <c r="E3" s="99"/>
      <c r="F3" s="100"/>
    </row>
    <row r="4" spans="1:6" ht="6" customHeight="1" x14ac:dyDescent="0.2">
      <c r="A4" s="36"/>
      <c r="B4" s="37"/>
      <c r="C4" s="37"/>
      <c r="D4" s="37"/>
      <c r="E4" s="37"/>
      <c r="F4" s="38"/>
    </row>
    <row r="5" spans="1:6" ht="26.25" customHeight="1" x14ac:dyDescent="0.2">
      <c r="A5" s="78" t="s">
        <v>38</v>
      </c>
      <c r="B5" s="79"/>
      <c r="C5" s="79"/>
      <c r="D5" s="79"/>
      <c r="E5" s="79"/>
      <c r="F5" s="80"/>
    </row>
    <row r="6" spans="1:6" ht="31.5" x14ac:dyDescent="0.2">
      <c r="A6" s="2"/>
      <c r="B6" s="3"/>
      <c r="C6" s="3"/>
      <c r="D6" s="17" t="s">
        <v>27</v>
      </c>
      <c r="E6" s="18" t="s">
        <v>5</v>
      </c>
      <c r="F6" s="19" t="s">
        <v>26</v>
      </c>
    </row>
    <row r="7" spans="1:6" ht="14.25" x14ac:dyDescent="0.2">
      <c r="A7" s="90" t="s">
        <v>19</v>
      </c>
      <c r="B7" s="91"/>
      <c r="C7" s="92"/>
      <c r="D7" s="23">
        <v>200</v>
      </c>
      <c r="E7" s="21"/>
      <c r="F7" s="28">
        <f>D7</f>
        <v>200</v>
      </c>
    </row>
    <row r="8" spans="1:6" ht="14.25" x14ac:dyDescent="0.2">
      <c r="A8" s="90" t="s">
        <v>21</v>
      </c>
      <c r="B8" s="91"/>
      <c r="C8" s="92"/>
      <c r="D8" s="24">
        <v>0</v>
      </c>
      <c r="E8" s="22"/>
      <c r="F8" s="29">
        <f>D8</f>
        <v>0</v>
      </c>
    </row>
    <row r="9" spans="1:6" ht="14.25" x14ac:dyDescent="0.2">
      <c r="A9" s="90" t="s">
        <v>20</v>
      </c>
      <c r="B9" s="91"/>
      <c r="C9" s="92"/>
      <c r="D9" s="24">
        <v>0</v>
      </c>
      <c r="E9" s="26">
        <v>-50</v>
      </c>
      <c r="F9" s="29">
        <f>IF(D9+E9&gt;0,D9+E9,0)</f>
        <v>0</v>
      </c>
    </row>
    <row r="10" spans="1:6" ht="14.25" x14ac:dyDescent="0.2">
      <c r="A10" s="90" t="s">
        <v>22</v>
      </c>
      <c r="B10" s="91"/>
      <c r="C10" s="92"/>
      <c r="D10" s="25">
        <v>0</v>
      </c>
      <c r="E10" s="27">
        <v>-30</v>
      </c>
      <c r="F10" s="30">
        <f>IF(D10+E10&gt;0,D10+E10,0)</f>
        <v>0</v>
      </c>
    </row>
    <row r="11" spans="1:6" x14ac:dyDescent="0.2">
      <c r="A11" s="2"/>
      <c r="B11" s="3"/>
      <c r="C11" s="3"/>
      <c r="D11" s="15"/>
      <c r="E11" s="5"/>
      <c r="F11" s="8"/>
    </row>
    <row r="12" spans="1:6" ht="25.5" customHeight="1" x14ac:dyDescent="0.2">
      <c r="A12" s="31" t="s">
        <v>33</v>
      </c>
      <c r="B12" s="32"/>
      <c r="C12" s="32"/>
      <c r="D12" s="33"/>
      <c r="E12" s="34"/>
      <c r="F12" s="35">
        <f>SUM(F7:F10)</f>
        <v>200</v>
      </c>
    </row>
    <row r="13" spans="1:6" ht="6" customHeight="1" x14ac:dyDescent="0.2">
      <c r="A13" s="36"/>
      <c r="B13" s="37"/>
      <c r="C13" s="37"/>
      <c r="D13" s="37"/>
      <c r="E13" s="37"/>
      <c r="F13" s="38"/>
    </row>
    <row r="14" spans="1:6" ht="26.25" customHeight="1" x14ac:dyDescent="0.2">
      <c r="A14" s="85" t="s">
        <v>39</v>
      </c>
      <c r="B14" s="86"/>
      <c r="C14" s="86"/>
      <c r="D14" s="86"/>
      <c r="E14" s="86"/>
      <c r="F14" s="87"/>
    </row>
    <row r="15" spans="1:6" x14ac:dyDescent="0.2">
      <c r="A15" s="88" t="s">
        <v>16</v>
      </c>
      <c r="B15" s="89"/>
      <c r="C15" s="89"/>
      <c r="D15" s="3"/>
      <c r="E15" s="3"/>
      <c r="F15" s="4"/>
    </row>
    <row r="16" spans="1:6" x14ac:dyDescent="0.2">
      <c r="A16" s="88" t="s">
        <v>25</v>
      </c>
      <c r="B16" s="89"/>
      <c r="C16" s="89"/>
      <c r="D16" s="3"/>
      <c r="E16" s="3"/>
      <c r="F16" s="4"/>
    </row>
    <row r="17" spans="1:6" ht="31.5" customHeight="1" x14ac:dyDescent="0.2">
      <c r="A17" s="2"/>
      <c r="B17" s="3"/>
      <c r="C17" s="3"/>
      <c r="D17" s="17" t="s">
        <v>28</v>
      </c>
      <c r="E17" s="18"/>
      <c r="F17" s="19" t="s">
        <v>29</v>
      </c>
    </row>
    <row r="18" spans="1:6" ht="14.25" x14ac:dyDescent="0.2">
      <c r="A18" s="90" t="s">
        <v>17</v>
      </c>
      <c r="B18" s="91"/>
      <c r="C18" s="92"/>
      <c r="D18" s="20">
        <v>9000</v>
      </c>
      <c r="E18" s="16"/>
      <c r="F18" s="44"/>
    </row>
    <row r="19" spans="1:6" x14ac:dyDescent="0.2">
      <c r="A19" s="93" t="s">
        <v>23</v>
      </c>
      <c r="B19" s="94"/>
      <c r="C19" s="95"/>
      <c r="D19" s="22">
        <f>IF(F7*10&lt;=D18,F7*10,D18)</f>
        <v>2000</v>
      </c>
      <c r="E19" s="3"/>
      <c r="F19" s="40">
        <f>0.04*D19</f>
        <v>80</v>
      </c>
    </row>
    <row r="20" spans="1:6" x14ac:dyDescent="0.2">
      <c r="A20" s="93" t="s">
        <v>18</v>
      </c>
      <c r="B20" s="94"/>
      <c r="C20" s="95"/>
      <c r="D20" s="22">
        <f>MAX(IF(D18-D19&gt;0,MIN(D18-D19,10000-D19),0),0)</f>
        <v>7000</v>
      </c>
      <c r="E20" s="3"/>
      <c r="F20" s="40">
        <f>IF(A15="Gebäude mindestens zu 90% zu Wohnzwecken genutzt",0.02*D20,0.04*D20)</f>
        <v>140</v>
      </c>
    </row>
    <row r="21" spans="1:6" x14ac:dyDescent="0.2">
      <c r="A21" s="93" t="s">
        <v>24</v>
      </c>
      <c r="B21" s="94"/>
      <c r="C21" s="95"/>
      <c r="D21" s="42">
        <f>MIN(D18-D19,MAX(0,D18-10000))</f>
        <v>0</v>
      </c>
      <c r="E21" s="3"/>
      <c r="F21" s="43">
        <f>IF(AND(A15="Gebäude mindestens zu 90% zu Wohnzwecken genutzt",A16="Bodenfläche zu mehr als 10% bebaut oder befestigt"),0.02*D21,IF(A16="Bodenfläche zu mind. 90% weder bebaut noch befestigt",ROUNDDOWN((D21*0.04)^0.7,2),0.04*D21))</f>
        <v>0</v>
      </c>
    </row>
    <row r="22" spans="1:6" ht="11.25" customHeight="1" x14ac:dyDescent="0.2">
      <c r="A22" s="2"/>
      <c r="B22" s="3"/>
      <c r="C22" s="3"/>
      <c r="D22" s="3"/>
      <c r="E22" s="3"/>
      <c r="F22" s="4"/>
    </row>
    <row r="23" spans="1:6" ht="25.5" customHeight="1" x14ac:dyDescent="0.2">
      <c r="A23" s="31" t="s">
        <v>32</v>
      </c>
      <c r="B23" s="32"/>
      <c r="C23" s="32"/>
      <c r="D23" s="33"/>
      <c r="E23" s="34"/>
      <c r="F23" s="39">
        <f>SUM(F19:F21)</f>
        <v>220</v>
      </c>
    </row>
    <row r="24" spans="1:6" ht="6" customHeight="1" x14ac:dyDescent="0.2">
      <c r="A24" s="36"/>
      <c r="B24" s="37"/>
      <c r="C24" s="37"/>
      <c r="D24" s="37"/>
      <c r="E24" s="37"/>
      <c r="F24" s="38"/>
    </row>
    <row r="25" spans="1:6" ht="22.5" customHeight="1" x14ac:dyDescent="0.2">
      <c r="A25" s="78" t="s">
        <v>40</v>
      </c>
      <c r="B25" s="79"/>
      <c r="C25" s="79"/>
      <c r="D25" s="79"/>
      <c r="E25" s="79"/>
      <c r="F25" s="80"/>
    </row>
    <row r="26" spans="1:6" ht="31.5" customHeight="1" x14ac:dyDescent="0.2">
      <c r="A26" s="2"/>
      <c r="B26" s="3"/>
      <c r="C26" s="3"/>
      <c r="D26" s="17" t="s">
        <v>28</v>
      </c>
      <c r="E26" s="18" t="s">
        <v>12</v>
      </c>
      <c r="F26" s="19" t="s">
        <v>30</v>
      </c>
    </row>
    <row r="27" spans="1:6" x14ac:dyDescent="0.2">
      <c r="A27" s="2"/>
      <c r="B27" s="3"/>
      <c r="C27" s="3"/>
      <c r="D27" s="3"/>
      <c r="E27" s="6"/>
      <c r="F27" s="7"/>
    </row>
    <row r="28" spans="1:6" ht="14.25" x14ac:dyDescent="0.2">
      <c r="A28" s="76" t="s">
        <v>9</v>
      </c>
      <c r="B28" s="77"/>
      <c r="C28" s="77"/>
      <c r="D28" s="45">
        <v>0.7</v>
      </c>
      <c r="E28" s="50"/>
      <c r="F28" s="51"/>
    </row>
    <row r="29" spans="1:6" x14ac:dyDescent="0.2">
      <c r="A29" s="88" t="s">
        <v>10</v>
      </c>
      <c r="B29" s="89"/>
      <c r="C29" s="89"/>
      <c r="D29" s="41"/>
      <c r="E29" s="46">
        <f>IF(A29="Ermäßigung L+F gem. Art. 4 Abs. 2",25%,0%)</f>
        <v>0</v>
      </c>
      <c r="F29" s="47">
        <f>D28-D28*E29</f>
        <v>0.7</v>
      </c>
    </row>
    <row r="30" spans="1:6" x14ac:dyDescent="0.2">
      <c r="A30" s="88" t="s">
        <v>11</v>
      </c>
      <c r="B30" s="89"/>
      <c r="C30" s="89"/>
      <c r="D30" s="52"/>
      <c r="E30" s="46">
        <f>IF(A30="Ermäßigung Baudenkmal, Art. 4 Abs. 3",25%,0%)</f>
        <v>0</v>
      </c>
      <c r="F30" s="47">
        <f>F29-F29*E30</f>
        <v>0.7</v>
      </c>
    </row>
    <row r="31" spans="1:6" x14ac:dyDescent="0.2">
      <c r="A31" s="88" t="s">
        <v>13</v>
      </c>
      <c r="B31" s="89"/>
      <c r="C31" s="89"/>
      <c r="D31" s="52"/>
      <c r="E31" s="48">
        <f>IF(A31="Ermäßigung soz. Wohnungsbau, Art. 4 Abs. 4",25%,0%)</f>
        <v>0</v>
      </c>
      <c r="F31" s="49">
        <f>F30-F30*E31</f>
        <v>0.7</v>
      </c>
    </row>
    <row r="32" spans="1:6" ht="27.75" customHeight="1" x14ac:dyDescent="0.2">
      <c r="A32" s="31" t="s">
        <v>31</v>
      </c>
      <c r="B32" s="32"/>
      <c r="C32" s="32"/>
      <c r="D32" s="33"/>
      <c r="E32" s="34"/>
      <c r="F32" s="53">
        <f>F31</f>
        <v>0.7</v>
      </c>
    </row>
    <row r="33" spans="1:6" ht="6" customHeight="1" x14ac:dyDescent="0.2">
      <c r="A33" s="36"/>
      <c r="B33" s="37"/>
      <c r="C33" s="37"/>
      <c r="D33" s="37"/>
      <c r="E33" s="37"/>
      <c r="F33" s="38"/>
    </row>
    <row r="34" spans="1:6" ht="24.75" customHeight="1" x14ac:dyDescent="0.2">
      <c r="A34" s="78" t="s">
        <v>41</v>
      </c>
      <c r="B34" s="79"/>
      <c r="C34" s="79"/>
      <c r="D34" s="79"/>
      <c r="E34" s="79"/>
      <c r="F34" s="80"/>
    </row>
    <row r="35" spans="1:6" x14ac:dyDescent="0.2">
      <c r="A35" s="2"/>
      <c r="B35" s="3"/>
      <c r="C35" s="64"/>
      <c r="D35" s="62" t="s">
        <v>34</v>
      </c>
      <c r="E35" s="65"/>
      <c r="F35" s="68">
        <f>F12</f>
        <v>200</v>
      </c>
    </row>
    <row r="36" spans="1:6" x14ac:dyDescent="0.2">
      <c r="A36" s="9"/>
      <c r="B36" s="3"/>
      <c r="C36" s="64"/>
      <c r="D36" s="63" t="s">
        <v>0</v>
      </c>
      <c r="E36" s="65"/>
      <c r="F36" s="69">
        <v>0.5</v>
      </c>
    </row>
    <row r="37" spans="1:6" x14ac:dyDescent="0.2">
      <c r="A37" s="9" t="s">
        <v>35</v>
      </c>
      <c r="B37" s="3"/>
      <c r="C37" s="66">
        <f>F23</f>
        <v>220</v>
      </c>
      <c r="D37" s="63" t="s">
        <v>1</v>
      </c>
      <c r="E37" s="65"/>
      <c r="F37" s="71">
        <f>F35*F36</f>
        <v>100</v>
      </c>
    </row>
    <row r="38" spans="1:6" x14ac:dyDescent="0.2">
      <c r="A38" s="9" t="s">
        <v>43</v>
      </c>
      <c r="B38" s="3"/>
      <c r="C38" s="67">
        <v>1</v>
      </c>
      <c r="D38" s="63" t="s">
        <v>42</v>
      </c>
      <c r="E38" s="65"/>
      <c r="F38" s="70">
        <f>F32</f>
        <v>0.7</v>
      </c>
    </row>
    <row r="39" spans="1:6" ht="15" x14ac:dyDescent="0.25">
      <c r="A39" s="54" t="s">
        <v>36</v>
      </c>
      <c r="B39" s="55"/>
      <c r="C39" s="72">
        <f>ROUNDDOWN(C37*C38,2)</f>
        <v>220</v>
      </c>
      <c r="D39" s="81" t="s">
        <v>37</v>
      </c>
      <c r="E39" s="82"/>
      <c r="F39" s="73">
        <f>ROUNDDOWN(F37*F38,2)</f>
        <v>70</v>
      </c>
    </row>
    <row r="40" spans="1:6" ht="6" customHeight="1" x14ac:dyDescent="0.2">
      <c r="A40" s="36"/>
      <c r="B40" s="37"/>
      <c r="C40" s="37"/>
      <c r="D40" s="37"/>
      <c r="E40" s="37"/>
      <c r="F40" s="38"/>
    </row>
    <row r="41" spans="1:6" x14ac:dyDescent="0.2">
      <c r="A41" s="2"/>
      <c r="B41" s="83" t="s">
        <v>2</v>
      </c>
      <c r="C41" s="83"/>
      <c r="D41" s="3"/>
      <c r="E41" s="57">
        <f>C39+F39</f>
        <v>290</v>
      </c>
      <c r="F41" s="4"/>
    </row>
    <row r="42" spans="1:6" ht="14.25" x14ac:dyDescent="0.2">
      <c r="A42" s="2"/>
      <c r="B42" s="84" t="s">
        <v>3</v>
      </c>
      <c r="C42" s="84"/>
      <c r="D42" s="3"/>
      <c r="E42" s="56">
        <v>8</v>
      </c>
      <c r="F42" s="4"/>
    </row>
    <row r="43" spans="1:6" ht="18" x14ac:dyDescent="0.25">
      <c r="A43" s="58"/>
      <c r="B43" s="75" t="s">
        <v>4</v>
      </c>
      <c r="C43" s="75"/>
      <c r="D43" s="59"/>
      <c r="E43" s="60">
        <f>ROUNDDOWN(E41*E42,2)</f>
        <v>2320</v>
      </c>
      <c r="F43" s="61"/>
    </row>
    <row r="44" spans="1:6" ht="6" customHeight="1" x14ac:dyDescent="0.2">
      <c r="A44" s="36"/>
      <c r="B44" s="37"/>
      <c r="C44" s="37"/>
      <c r="D44" s="37"/>
      <c r="E44" s="37"/>
      <c r="F44" s="38"/>
    </row>
    <row r="45" spans="1:6" x14ac:dyDescent="0.2">
      <c r="A45" s="10" t="s">
        <v>14</v>
      </c>
      <c r="B45" s="11"/>
      <c r="C45" s="11"/>
      <c r="D45" s="11"/>
      <c r="E45" s="11"/>
      <c r="F45" s="4"/>
    </row>
    <row r="46" spans="1:6" ht="13.5" thickBot="1" x14ac:dyDescent="0.25">
      <c r="A46" s="12" t="s">
        <v>15</v>
      </c>
      <c r="B46" s="13"/>
      <c r="C46" s="13"/>
      <c r="D46" s="13"/>
      <c r="E46" s="13"/>
      <c r="F46" s="14"/>
    </row>
  </sheetData>
  <sheetProtection algorithmName="SHA-512" hashValue="0Azh33bX8BKGHiY6un9TYY2FPlnP2m3z3mjWp9O0ePQmlvfBivkjYxoCHJOaj5xbQEr1nCg9HM+N7cwcDNsXJw==" saltValue="WmsmZZvopHZ2mHyUmSxJYg==" spinCount="100000" sheet="1" selectLockedCells="1"/>
  <mergeCells count="24">
    <mergeCell ref="A20:C20"/>
    <mergeCell ref="A21:C21"/>
    <mergeCell ref="A1:F1"/>
    <mergeCell ref="B3:F3"/>
    <mergeCell ref="A7:C7"/>
    <mergeCell ref="A8:C8"/>
    <mergeCell ref="A10:C10"/>
    <mergeCell ref="A9:C9"/>
    <mergeCell ref="B43:C43"/>
    <mergeCell ref="A28:C28"/>
    <mergeCell ref="A5:F5"/>
    <mergeCell ref="A25:F25"/>
    <mergeCell ref="A34:F34"/>
    <mergeCell ref="D39:E39"/>
    <mergeCell ref="B41:C41"/>
    <mergeCell ref="B42:C42"/>
    <mergeCell ref="A14:F14"/>
    <mergeCell ref="A15:C15"/>
    <mergeCell ref="A16:C16"/>
    <mergeCell ref="A29:C29"/>
    <mergeCell ref="A30:C30"/>
    <mergeCell ref="A31:C31"/>
    <mergeCell ref="A18:C18"/>
    <mergeCell ref="A19:C19"/>
  </mergeCells>
  <dataValidations count="5">
    <dataValidation type="list" allowBlank="1" showInputMessage="1" showErrorMessage="1" sqref="A15" xr:uid="{92FDBD81-5B47-4ED6-A14A-C8528ABD133D}">
      <formula1>"Gebäude mindestens zu 90% zu Wohnzwecken genutzt,Gebäude zu weniger als 90% zu Wohnzwecken genutzt"</formula1>
    </dataValidation>
    <dataValidation type="list" allowBlank="1" showInputMessage="1" showErrorMessage="1" sqref="A29" xr:uid="{C021A37E-AC28-42F1-8C4E-69D60BA99F33}">
      <formula1>"Ermäßigung L+F gem. Art. 4 Abs. 2,keine Ermäßigung L+F gem. Art. 4 Abs. 2"</formula1>
    </dataValidation>
    <dataValidation type="list" allowBlank="1" showInputMessage="1" showErrorMessage="1" sqref="A30" xr:uid="{0EC9B775-E226-4B87-A003-710E3CCC2BF4}">
      <mc:AlternateContent xmlns:x12ac="http://schemas.microsoft.com/office/spreadsheetml/2011/1/ac" xmlns:mc="http://schemas.openxmlformats.org/markup-compatibility/2006">
        <mc:Choice Requires="x12ac">
          <x12ac:list>"Ermäßigung Baudenkmal, Art. 4 Abs. 3","Keine Ermäßigung Baudenkmal, Art. 4 Abs. 3"</x12ac:list>
        </mc:Choice>
        <mc:Fallback>
          <formula1>"Ermäßigung Baudenkmal, Art. 4 Abs. 3,Keine Ermäßigung Baudenkmal, Art. 4 Abs. 3"</formula1>
        </mc:Fallback>
      </mc:AlternateContent>
    </dataValidation>
    <dataValidation type="list" allowBlank="1" showInputMessage="1" showErrorMessage="1" sqref="A31" xr:uid="{09156428-F0E1-4D0E-9E19-5E3BCCB585FC}">
      <mc:AlternateContent xmlns:x12ac="http://schemas.microsoft.com/office/spreadsheetml/2011/1/ac" xmlns:mc="http://schemas.openxmlformats.org/markup-compatibility/2006">
        <mc:Choice Requires="x12ac">
          <x12ac:list>"Ermäßigung soz. Wohnungsbau, Art. 4 Abs. 4","Keine Ermäßigung soz. Wohnungsbau, Art. 4 Abs. 4"</x12ac:list>
        </mc:Choice>
        <mc:Fallback>
          <formula1>"Ermäßigung soz. Wohnungsbau, Art. 4 Abs. 4,Keine Ermäßigung soz. Wohnungsbau, Art. 4 Abs. 4"</formula1>
        </mc:Fallback>
      </mc:AlternateContent>
    </dataValidation>
    <dataValidation type="list" allowBlank="1" showInputMessage="1" showErrorMessage="1" sqref="A16" xr:uid="{42D0AB88-889F-4A11-BD72-A836561906CB}">
      <formula1>"Bodenfläche zu mind. 90% weder bebaut noch befestigt,Bodenfläche zu mehr als 10% bebaut oder befestigt"</formula1>
    </dataValidation>
  </dataValidations>
  <pageMargins left="0.7" right="0.7" top="0.78740157499999996" bottom="0.78740157499999996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BayGrStG</vt:lpstr>
    </vt:vector>
  </TitlesOfParts>
  <Company>Socius Primus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Grundsteuer nach dem Bayerischen Grundsteuergesetz (BayGrStG)</dc:title>
  <dc:creator>fbollinger</dc:creator>
  <cp:lastModifiedBy>fbollinger</cp:lastModifiedBy>
  <dcterms:created xsi:type="dcterms:W3CDTF">2021-06-19T15:48:34Z</dcterms:created>
  <dcterms:modified xsi:type="dcterms:W3CDTF">2022-04-26T06:34:04Z</dcterms:modified>
</cp:coreProperties>
</file>